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00000000-0000-0000-0000-000000000000}"/>
  <workbookPr codeName="Тази_работна_книга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3be\AC\Temp\"/>
    </mc:Choice>
  </mc:AlternateContent>
  <xr:revisionPtr revIDLastSave="0" documentId="8_{908E5032-864A-2B4C-88CD-3775452366DF}" xr6:coauthVersionLast="47" xr6:coauthVersionMax="47" xr10:uidLastSave="{00000000-0000-0000-0000-000000000000}"/>
  <bookViews>
    <workbookView xWindow="-60" yWindow="-60" windowWidth="15480" windowHeight="11640" xr2:uid="{E3EB7B6C-B247-4C23-8458-8893B7A00996}"/>
  </bookViews>
  <sheets>
    <sheet name="OTCH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50" i="1"/>
  <c r="J57" i="1"/>
  <c r="J61" i="1"/>
  <c r="I43" i="1"/>
  <c r="I50" i="1"/>
  <c r="I57" i="1"/>
  <c r="I61" i="1"/>
  <c r="H43" i="1"/>
  <c r="H50" i="1"/>
  <c r="H57" i="1"/>
  <c r="H61" i="1"/>
  <c r="G43" i="1"/>
  <c r="G50" i="1"/>
  <c r="G57" i="1"/>
  <c r="G61" i="1"/>
  <c r="F43" i="1"/>
  <c r="F50" i="1"/>
  <c r="F57" i="1"/>
  <c r="F61" i="1"/>
  <c r="E43" i="1"/>
  <c r="E50" i="1"/>
  <c r="E57" i="1"/>
  <c r="E61" i="1"/>
  <c r="D43" i="1"/>
  <c r="D50" i="1"/>
  <c r="D57" i="1"/>
  <c r="D61" i="1"/>
  <c r="C43" i="1"/>
  <c r="C50" i="1"/>
  <c r="C57" i="1"/>
  <c r="C61" i="1"/>
  <c r="J10" i="1"/>
  <c r="J60" i="1"/>
  <c r="I10" i="1"/>
  <c r="I60" i="1"/>
  <c r="H10" i="1"/>
  <c r="H60" i="1"/>
  <c r="G10" i="1"/>
  <c r="G60" i="1"/>
  <c r="F10" i="1"/>
  <c r="F60" i="1"/>
  <c r="E10" i="1"/>
  <c r="E60" i="1"/>
  <c r="D10" i="1"/>
  <c r="D60" i="1"/>
  <c r="C10" i="1"/>
  <c r="C60" i="1"/>
</calcChain>
</file>

<file path=xl/sharedStrings.xml><?xml version="1.0" encoding="utf-8"?>
<sst xmlns="http://schemas.openxmlformats.org/spreadsheetml/2006/main" count="124" uniqueCount="85">
  <si>
    <t>§§</t>
  </si>
  <si>
    <t>Наименование на параграфа</t>
  </si>
  <si>
    <t>План сумарно</t>
  </si>
  <si>
    <t>Отчет сумарно</t>
  </si>
  <si>
    <t>ДД план</t>
  </si>
  <si>
    <t>ДД отчет</t>
  </si>
  <si>
    <t>МД план</t>
  </si>
  <si>
    <t>МД отчет</t>
  </si>
  <si>
    <t>Доф план</t>
  </si>
  <si>
    <t>Доф отчет</t>
  </si>
  <si>
    <t>Отчет по бюджета</t>
  </si>
  <si>
    <t>Към месец 07 / 2025</t>
  </si>
  <si>
    <t xml:space="preserve">731900 </t>
  </si>
  <si>
    <t xml:space="preserve">Обединено счетоводство гр. Самоков обект: ДГ ЗОРНИЦА                  </t>
  </si>
  <si>
    <t>6400</t>
  </si>
  <si>
    <t>Трансфери от/за държавни предприятия и други лица,</t>
  </si>
  <si>
    <t>6401</t>
  </si>
  <si>
    <t xml:space="preserve">- получени трансфери (+)                          </t>
  </si>
  <si>
    <t>Общо приходи</t>
  </si>
  <si>
    <t>3311</t>
  </si>
  <si>
    <t>Детски градини</t>
  </si>
  <si>
    <t>0100</t>
  </si>
  <si>
    <t>Заплати и възнаграждения за персонала, нает по тру</t>
  </si>
  <si>
    <t>0101</t>
  </si>
  <si>
    <t>заплати и възнаграждения на персонала нает по труд</t>
  </si>
  <si>
    <t>0200</t>
  </si>
  <si>
    <t xml:space="preserve">Други възнаграждения и плащания за персонала      </t>
  </si>
  <si>
    <t>0205</t>
  </si>
  <si>
    <t>изплатени суми от СБКО за облекло и други на персо</t>
  </si>
  <si>
    <t>0208</t>
  </si>
  <si>
    <t>обезщетения за персонала, с характер на възнагражд</t>
  </si>
  <si>
    <t>0209</t>
  </si>
  <si>
    <t xml:space="preserve">другиплащания и възнаграждения                    </t>
  </si>
  <si>
    <t>0500</t>
  </si>
  <si>
    <t xml:space="preserve">Задължителни осигурителни вноски от работодатели  </t>
  </si>
  <si>
    <t>0551</t>
  </si>
  <si>
    <t xml:space="preserve">осигурителни вноски от работодатели за Държавното </t>
  </si>
  <si>
    <t>0552</t>
  </si>
  <si>
    <t xml:space="preserve">осигурителни вноски от работодатели за Учителския </t>
  </si>
  <si>
    <t>0560</t>
  </si>
  <si>
    <t xml:space="preserve">здравно-осигурителни вноски от работодатели       </t>
  </si>
  <si>
    <t>0580</t>
  </si>
  <si>
    <t>вноски за допълнително задължително осигуряване от</t>
  </si>
  <si>
    <t>1000</t>
  </si>
  <si>
    <t xml:space="preserve">Издръжка                                          </t>
  </si>
  <si>
    <t>1011</t>
  </si>
  <si>
    <t xml:space="preserve">Храна                                             </t>
  </si>
  <si>
    <t>1013</t>
  </si>
  <si>
    <t xml:space="preserve">Постелен инвентар и облекло                       </t>
  </si>
  <si>
    <t>1014</t>
  </si>
  <si>
    <t>Учебни и научно-изследователски разходи и книги за</t>
  </si>
  <si>
    <t>1015</t>
  </si>
  <si>
    <t xml:space="preserve">материали                                         </t>
  </si>
  <si>
    <t>1016</t>
  </si>
  <si>
    <t xml:space="preserve">вода, горива и енергия                            </t>
  </si>
  <si>
    <t>1020</t>
  </si>
  <si>
    <t xml:space="preserve">разходи за външни услуги                          </t>
  </si>
  <si>
    <t>1030</t>
  </si>
  <si>
    <t xml:space="preserve">Текущ ремонт                                      </t>
  </si>
  <si>
    <t>1051</t>
  </si>
  <si>
    <t xml:space="preserve">командировки в страната                           </t>
  </si>
  <si>
    <t>1062</t>
  </si>
  <si>
    <t xml:space="preserve">разходи за застраховки                            </t>
  </si>
  <si>
    <t>1091</t>
  </si>
  <si>
    <t>други разходи за СБКО (тук се отчитат разходите за</t>
  </si>
  <si>
    <t>1900</t>
  </si>
  <si>
    <t xml:space="preserve">Платени данъци, такси и административни санкции   </t>
  </si>
  <si>
    <t>1981</t>
  </si>
  <si>
    <t xml:space="preserve">платени общински данъци, такси, наказателни лихви </t>
  </si>
  <si>
    <t>5200</t>
  </si>
  <si>
    <t xml:space="preserve">Придобиване на дълготрайни материални активи      </t>
  </si>
  <si>
    <t>5201</t>
  </si>
  <si>
    <t xml:space="preserve">придобиване на компютри и хардуер                 </t>
  </si>
  <si>
    <t>5203</t>
  </si>
  <si>
    <t>придобиване на друго оборудване, машини и съоръжен</t>
  </si>
  <si>
    <t>5219</t>
  </si>
  <si>
    <t xml:space="preserve">придобиване на други ДМА                          </t>
  </si>
  <si>
    <t>Общо за дейност 3311</t>
  </si>
  <si>
    <t>3338</t>
  </si>
  <si>
    <t>Ресурсно подпомагане</t>
  </si>
  <si>
    <t>Общо за дейност 3338</t>
  </si>
  <si>
    <t>7713</t>
  </si>
  <si>
    <t>Спорт за всички</t>
  </si>
  <si>
    <t>Общо за дейност 7713</t>
  </si>
  <si>
    <t>Общо разходи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</si>
</sst>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49" fontId="0" fillId="0" borderId="0" xfId="0" applyNumberFormat="1"/>
    <xf numFmtId="49" fontId="2" fillId="0" borderId="1" xfId="2" applyNumberFormat="1" applyFont="1" applyBorder="1" applyAlignment="1">
      <alignment horizontal="center" vertical="center"/>
    </xf>
    <xf numFmtId="0" fontId="0" fillId="0" borderId="1" xfId="0" applyBorder="1"/>
    <xf numFmtId="49" fontId="5" fillId="0" borderId="0" xfId="0" applyNumberFormat="1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3" fontId="3" fillId="0" borderId="0" xfId="1" applyNumberFormat="1" applyFont="1"/>
    <xf numFmtId="3" fontId="3" fillId="0" borderId="1" xfId="1" applyNumberFormat="1" applyFont="1" applyBorder="1"/>
    <xf numFmtId="3" fontId="4" fillId="0" borderId="0" xfId="1" applyNumberFormat="1" applyFont="1"/>
    <xf numFmtId="49" fontId="5" fillId="0" borderId="2" xfId="0" applyNumberFormat="1" applyFont="1" applyBorder="1"/>
    <xf numFmtId="0" fontId="5" fillId="0" borderId="3" xfId="0" applyFont="1" applyBorder="1"/>
    <xf numFmtId="3" fontId="4" fillId="0" borderId="3" xfId="1" applyNumberFormat="1" applyFont="1" applyBorder="1"/>
    <xf numFmtId="3" fontId="4" fillId="0" borderId="4" xfId="1" applyNumberFormat="1" applyFont="1" applyBorder="1"/>
    <xf numFmtId="49" fontId="4" fillId="0" borderId="0" xfId="0" applyNumberFormat="1" applyFont="1"/>
    <xf numFmtId="0" fontId="4" fillId="0" borderId="0" xfId="0" applyFont="1"/>
    <xf numFmtId="49" fontId="4" fillId="0" borderId="2" xfId="0" applyNumberFormat="1" applyFont="1" applyBorder="1"/>
    <xf numFmtId="0" fontId="4" fillId="0" borderId="3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Normal 2" xfId="2" xr:uid="{1B5644B4-103B-4FEF-81B3-A43A546CD651}"/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microsoft.com/office/2006/relationships/vbaProject" Target="vbaProject.bin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3DCD7-C348-4D5C-847B-1C3B00BAC668}">
  <sheetPr codeName="Лист1"/>
  <dimension ref="A2:J61"/>
  <sheetViews>
    <sheetView tabSelected="1" topLeftCell="E13" workbookViewId="0">
      <selection activeCell="A57" sqref="A57:J57"/>
    </sheetView>
  </sheetViews>
  <sheetFormatPr defaultRowHeight="15" x14ac:dyDescent="0.2"/>
  <cols>
    <col min="1" max="1" width="9.14453125" style="1"/>
    <col min="2" max="2" width="35.37890625" customWidth="1"/>
    <col min="3" max="10" width="17.75390625" style="8" customWidth="1"/>
  </cols>
  <sheetData>
    <row r="2" spans="1:10" ht="31.5" x14ac:dyDescent="0.45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35">
      <c r="A3" s="20" t="s">
        <v>11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4" t="s">
        <v>12</v>
      </c>
      <c r="B4" s="5" t="s">
        <v>13</v>
      </c>
    </row>
    <row r="5" spans="1:10" x14ac:dyDescent="0.2">
      <c r="A5" s="4"/>
      <c r="B5" s="5"/>
    </row>
    <row r="6" spans="1:10" x14ac:dyDescent="0.2">
      <c r="A6" s="4"/>
      <c r="B6" s="5"/>
    </row>
    <row r="7" spans="1:10" ht="15.75" x14ac:dyDescent="0.2">
      <c r="A7" s="2" t="s">
        <v>0</v>
      </c>
      <c r="B7" s="3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</row>
    <row r="8" spans="1:10" x14ac:dyDescent="0.2">
      <c r="A8" s="1" t="s">
        <v>14</v>
      </c>
      <c r="B8" t="s">
        <v>15</v>
      </c>
      <c r="C8" s="8">
        <v>3726</v>
      </c>
      <c r="D8" s="8">
        <v>3726</v>
      </c>
      <c r="E8" s="8">
        <v>3726</v>
      </c>
      <c r="F8" s="8">
        <v>3726</v>
      </c>
      <c r="G8" s="8">
        <v>0</v>
      </c>
      <c r="H8" s="8">
        <v>0</v>
      </c>
      <c r="I8" s="8">
        <v>0</v>
      </c>
      <c r="J8" s="8">
        <v>0</v>
      </c>
    </row>
    <row r="9" spans="1:10" x14ac:dyDescent="0.2">
      <c r="A9" s="1" t="s">
        <v>16</v>
      </c>
      <c r="B9" t="s">
        <v>17</v>
      </c>
      <c r="C9" s="8">
        <v>3726</v>
      </c>
      <c r="D9" s="8">
        <v>3726</v>
      </c>
      <c r="E9" s="8">
        <v>3726</v>
      </c>
      <c r="F9" s="8">
        <v>3726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">
      <c r="A10" s="11"/>
      <c r="B10" s="12" t="s">
        <v>18</v>
      </c>
      <c r="C10" s="13">
        <f>SUMIF(A8:A9,"=??00",C8:C9)</f>
        <v>3726</v>
      </c>
      <c r="D10" s="13">
        <f>SUMIF(A8:A9,"=??00",D8:D9)</f>
        <v>3726</v>
      </c>
      <c r="E10" s="13">
        <f t="shared" ref="E10:J10" si="0">SUMIF($A$8:$A$9,"=??00",E8:E9)</f>
        <v>3726</v>
      </c>
      <c r="F10" s="13">
        <f t="shared" si="0"/>
        <v>3726</v>
      </c>
      <c r="G10" s="13">
        <f t="shared" si="0"/>
        <v>0</v>
      </c>
      <c r="H10" s="13">
        <f t="shared" si="0"/>
        <v>0</v>
      </c>
      <c r="I10" s="13">
        <f t="shared" si="0"/>
        <v>0</v>
      </c>
      <c r="J10" s="14">
        <f t="shared" si="0"/>
        <v>0</v>
      </c>
    </row>
    <row r="11" spans="1:10" x14ac:dyDescent="0.2">
      <c r="A11" s="6"/>
      <c r="B11" s="7"/>
    </row>
    <row r="12" spans="1:10" x14ac:dyDescent="0.2">
      <c r="A12" s="4"/>
      <c r="B12" s="5"/>
    </row>
    <row r="13" spans="1:10" x14ac:dyDescent="0.2">
      <c r="A13" s="4" t="s">
        <v>19</v>
      </c>
      <c r="B13" s="5" t="s">
        <v>20</v>
      </c>
    </row>
    <row r="14" spans="1:10" ht="15.75" x14ac:dyDescent="0.2">
      <c r="A14" s="2" t="s">
        <v>0</v>
      </c>
      <c r="B14" s="3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  <c r="H14" s="9" t="s">
        <v>7</v>
      </c>
      <c r="I14" s="9" t="s">
        <v>8</v>
      </c>
      <c r="J14" s="9" t="s">
        <v>9</v>
      </c>
    </row>
    <row r="15" spans="1:10" x14ac:dyDescent="0.2">
      <c r="A15" s="1" t="s">
        <v>21</v>
      </c>
      <c r="B15" t="s">
        <v>22</v>
      </c>
      <c r="C15" s="8">
        <v>870548</v>
      </c>
      <c r="D15" s="8">
        <v>455170</v>
      </c>
      <c r="E15" s="8">
        <v>870548</v>
      </c>
      <c r="F15" s="8">
        <v>455170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">
      <c r="A16" s="1" t="s">
        <v>23</v>
      </c>
      <c r="B16" t="s">
        <v>24</v>
      </c>
      <c r="C16" s="8">
        <v>870548</v>
      </c>
      <c r="D16" s="8">
        <v>455170</v>
      </c>
      <c r="E16" s="8">
        <v>870548</v>
      </c>
      <c r="F16" s="8">
        <v>455170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">
      <c r="A17" s="1" t="s">
        <v>25</v>
      </c>
      <c r="B17" t="s">
        <v>26</v>
      </c>
      <c r="C17" s="8">
        <v>30496</v>
      </c>
      <c r="D17" s="8">
        <v>90220</v>
      </c>
      <c r="E17" s="8">
        <v>30496</v>
      </c>
      <c r="F17" s="8">
        <v>90220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">
      <c r="A18" s="1" t="s">
        <v>27</v>
      </c>
      <c r="B18" t="s">
        <v>28</v>
      </c>
      <c r="C18" s="8">
        <v>24496</v>
      </c>
      <c r="D18" s="8">
        <v>13155</v>
      </c>
      <c r="E18" s="8">
        <v>24496</v>
      </c>
      <c r="F18" s="8">
        <v>13155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">
      <c r="A19" s="1" t="s">
        <v>29</v>
      </c>
      <c r="B19" t="s">
        <v>30</v>
      </c>
      <c r="C19" s="8">
        <v>0</v>
      </c>
      <c r="D19" s="8">
        <v>70806</v>
      </c>
      <c r="E19" s="8">
        <v>0</v>
      </c>
      <c r="F19" s="8">
        <v>70806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">
      <c r="A20" s="1" t="s">
        <v>31</v>
      </c>
      <c r="B20" t="s">
        <v>32</v>
      </c>
      <c r="C20" s="8">
        <v>6000</v>
      </c>
      <c r="D20" s="8">
        <v>6259</v>
      </c>
      <c r="E20" s="8">
        <v>6000</v>
      </c>
      <c r="F20" s="8">
        <v>6259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">
      <c r="A21" s="1" t="s">
        <v>33</v>
      </c>
      <c r="B21" t="s">
        <v>34</v>
      </c>
      <c r="C21" s="8">
        <v>193458</v>
      </c>
      <c r="D21" s="8">
        <v>104024</v>
      </c>
      <c r="E21" s="8">
        <v>193458</v>
      </c>
      <c r="F21" s="8">
        <v>104024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">
      <c r="A22" s="1" t="s">
        <v>35</v>
      </c>
      <c r="B22" t="s">
        <v>36</v>
      </c>
      <c r="C22" s="8">
        <v>120000</v>
      </c>
      <c r="D22" s="8">
        <v>55122</v>
      </c>
      <c r="E22" s="8">
        <v>120000</v>
      </c>
      <c r="F22" s="8">
        <v>55122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">
      <c r="A23" s="1" t="s">
        <v>37</v>
      </c>
      <c r="B23" t="s">
        <v>38</v>
      </c>
      <c r="C23" s="8">
        <v>23348</v>
      </c>
      <c r="D23" s="8">
        <v>12426</v>
      </c>
      <c r="E23" s="8">
        <v>23348</v>
      </c>
      <c r="F23" s="8">
        <v>12426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">
      <c r="A24" s="1" t="s">
        <v>39</v>
      </c>
      <c r="B24" t="s">
        <v>40</v>
      </c>
      <c r="C24" s="8">
        <v>42616</v>
      </c>
      <c r="D24" s="8">
        <v>23878</v>
      </c>
      <c r="E24" s="8">
        <v>42616</v>
      </c>
      <c r="F24" s="8">
        <v>23878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">
      <c r="A25" s="1" t="s">
        <v>41</v>
      </c>
      <c r="B25" t="s">
        <v>42</v>
      </c>
      <c r="C25" s="8">
        <v>7494</v>
      </c>
      <c r="D25" s="8">
        <v>12598</v>
      </c>
      <c r="E25" s="8">
        <v>7494</v>
      </c>
      <c r="F25" s="8">
        <v>12598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">
      <c r="A26" s="1" t="s">
        <v>43</v>
      </c>
      <c r="B26" t="s">
        <v>44</v>
      </c>
      <c r="C26" s="8">
        <v>298451</v>
      </c>
      <c r="D26" s="8">
        <v>183750</v>
      </c>
      <c r="E26" s="8">
        <v>298451</v>
      </c>
      <c r="F26" s="8">
        <v>183750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">
      <c r="A27" s="1" t="s">
        <v>45</v>
      </c>
      <c r="B27" t="s">
        <v>46</v>
      </c>
      <c r="C27" s="8">
        <v>182620</v>
      </c>
      <c r="D27" s="8">
        <v>113297</v>
      </c>
      <c r="E27" s="8">
        <v>182620</v>
      </c>
      <c r="F27" s="8">
        <v>113297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">
      <c r="A28" s="1" t="s">
        <v>47</v>
      </c>
      <c r="B28" t="s">
        <v>48</v>
      </c>
      <c r="C28" s="8">
        <v>5280</v>
      </c>
      <c r="D28" s="8">
        <v>660</v>
      </c>
      <c r="E28" s="8">
        <v>5280</v>
      </c>
      <c r="F28" s="8">
        <v>660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">
      <c r="A29" s="1" t="s">
        <v>49</v>
      </c>
      <c r="B29" t="s">
        <v>50</v>
      </c>
      <c r="C29" s="8">
        <v>7656</v>
      </c>
      <c r="D29" s="8">
        <v>7656</v>
      </c>
      <c r="E29" s="8">
        <v>7656</v>
      </c>
      <c r="F29" s="8">
        <v>7656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">
      <c r="A30" s="1" t="s">
        <v>51</v>
      </c>
      <c r="B30" t="s">
        <v>52</v>
      </c>
      <c r="C30" s="8">
        <v>19026</v>
      </c>
      <c r="D30" s="8">
        <v>25531</v>
      </c>
      <c r="E30" s="8">
        <v>19026</v>
      </c>
      <c r="F30" s="8">
        <v>25531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">
      <c r="A31" s="1" t="s">
        <v>53</v>
      </c>
      <c r="B31" t="s">
        <v>54</v>
      </c>
      <c r="C31" s="8">
        <v>50000</v>
      </c>
      <c r="D31" s="8">
        <v>32626</v>
      </c>
      <c r="E31" s="8">
        <v>50000</v>
      </c>
      <c r="F31" s="8">
        <v>32626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">
      <c r="A32" s="1" t="s">
        <v>55</v>
      </c>
      <c r="B32" t="s">
        <v>56</v>
      </c>
      <c r="C32" s="8">
        <v>17869</v>
      </c>
      <c r="D32" s="8">
        <v>3940</v>
      </c>
      <c r="E32" s="8">
        <v>17869</v>
      </c>
      <c r="F32" s="8">
        <v>3940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">
      <c r="A33" s="1" t="s">
        <v>57</v>
      </c>
      <c r="B33" t="s">
        <v>58</v>
      </c>
      <c r="C33" s="8">
        <v>15000</v>
      </c>
      <c r="D33" s="8">
        <v>0</v>
      </c>
      <c r="E33" s="8">
        <v>15000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">
      <c r="A34" s="1" t="s">
        <v>59</v>
      </c>
      <c r="B34" t="s">
        <v>60</v>
      </c>
      <c r="C34" s="8">
        <v>400</v>
      </c>
      <c r="D34" s="8">
        <v>40</v>
      </c>
      <c r="E34" s="8">
        <v>400</v>
      </c>
      <c r="F34" s="8">
        <v>40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">
      <c r="A35" s="1" t="s">
        <v>61</v>
      </c>
      <c r="B35" t="s">
        <v>62</v>
      </c>
      <c r="C35" s="8">
        <v>600</v>
      </c>
      <c r="D35" s="8">
        <v>0</v>
      </c>
      <c r="E35" s="8">
        <v>600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">
      <c r="A36" s="1" t="s">
        <v>63</v>
      </c>
      <c r="B36" t="s">
        <v>64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">
      <c r="A37" s="1" t="s">
        <v>65</v>
      </c>
      <c r="B37" t="s">
        <v>66</v>
      </c>
      <c r="C37" s="8">
        <v>1000</v>
      </c>
      <c r="D37" s="8">
        <v>854</v>
      </c>
      <c r="E37" s="8">
        <v>1000</v>
      </c>
      <c r="F37" s="8">
        <v>854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">
      <c r="A38" s="1" t="s">
        <v>67</v>
      </c>
      <c r="B38" t="s">
        <v>68</v>
      </c>
      <c r="C38" s="8">
        <v>1000</v>
      </c>
      <c r="D38" s="8">
        <v>854</v>
      </c>
      <c r="E38" s="8">
        <v>1000</v>
      </c>
      <c r="F38" s="8">
        <v>854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">
      <c r="A39" s="1" t="s">
        <v>69</v>
      </c>
      <c r="B39" t="s">
        <v>70</v>
      </c>
      <c r="C39" s="8">
        <v>47200</v>
      </c>
      <c r="D39" s="8">
        <v>1199</v>
      </c>
      <c r="E39" s="8">
        <v>47200</v>
      </c>
      <c r="F39" s="8">
        <v>1199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">
      <c r="A40" s="1" t="s">
        <v>71</v>
      </c>
      <c r="B40" t="s">
        <v>72</v>
      </c>
      <c r="C40" s="8">
        <v>1600</v>
      </c>
      <c r="D40" s="8">
        <v>1199</v>
      </c>
      <c r="E40" s="8">
        <v>1600</v>
      </c>
      <c r="F40" s="8">
        <v>1199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">
      <c r="A41" s="1" t="s">
        <v>73</v>
      </c>
      <c r="B41" t="s">
        <v>74</v>
      </c>
      <c r="C41" s="8">
        <v>3100</v>
      </c>
      <c r="D41" s="8">
        <v>0</v>
      </c>
      <c r="E41" s="8">
        <v>3100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">
      <c r="A42" s="1" t="s">
        <v>75</v>
      </c>
      <c r="B42" t="s">
        <v>76</v>
      </c>
      <c r="C42" s="8">
        <v>42500</v>
      </c>
      <c r="D42" s="8">
        <v>0</v>
      </c>
      <c r="E42" s="8">
        <v>42500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">
      <c r="A43" s="17"/>
      <c r="B43" s="18" t="s">
        <v>77</v>
      </c>
      <c r="C43" s="13">
        <f>SUMIF($A$15:$A$42,"=??00",C15:C42) + SUMIF($A$15:$A$42,"=00??",C15:C42)</f>
        <v>1441153</v>
      </c>
      <c r="D43" s="13">
        <f>SUMIF($A$15:$A$42,"=??00",D15:D42) + SUMIF($A$15:$A$42,"=00??",D15:D42)</f>
        <v>835217</v>
      </c>
      <c r="E43" s="13">
        <f>SUMIF($A$15:$A$42,"=??00",E15:E42) + SUMIF($A$15:$A$42,"=00??",E15:E42)</f>
        <v>1441153</v>
      </c>
      <c r="F43" s="13">
        <f>SUMIF($A$15:$A$42,"=??00",F15:F42)+ SUMIF($A$15:$A$42,"=00??",F15:F42)</f>
        <v>835217</v>
      </c>
      <c r="G43" s="13">
        <f>SUMIF($A$15:$A$42,"=??00",G15:G42)+ SUMIF($A$15:$A$42,"=00??",G15:G42)</f>
        <v>0</v>
      </c>
      <c r="H43" s="13">
        <f>SUMIF($A$15:$A$42,"=??00",H15:H42)+ SUMIF($A$15:$A$42,"=00??",H15:H42)</f>
        <v>0</v>
      </c>
      <c r="I43" s="13">
        <f>SUMIF($A$15:$A$42,"=??00",I15:I42)+ SUMIF($A$15:$A$42,"=00??",I15:I42)</f>
        <v>0</v>
      </c>
      <c r="J43" s="14">
        <f>SUMIF($A$15:$A$42,"=??00",J15:J42)+ SUMIF($A$15:$A$42,"=00??",J15:J42)</f>
        <v>0</v>
      </c>
    </row>
    <row r="45" spans="1:10" x14ac:dyDescent="0.2">
      <c r="A45" s="4"/>
      <c r="B45" s="5"/>
    </row>
    <row r="46" spans="1:10" x14ac:dyDescent="0.2">
      <c r="A46" s="4" t="s">
        <v>78</v>
      </c>
      <c r="B46" s="5" t="s">
        <v>79</v>
      </c>
    </row>
    <row r="47" spans="1:10" ht="15.75" x14ac:dyDescent="0.2">
      <c r="A47" s="2" t="s">
        <v>0</v>
      </c>
      <c r="B47" s="3" t="s">
        <v>1</v>
      </c>
      <c r="C47" s="9" t="s">
        <v>2</v>
      </c>
      <c r="D47" s="9" t="s">
        <v>3</v>
      </c>
      <c r="E47" s="9" t="s">
        <v>4</v>
      </c>
      <c r="F47" s="9" t="s">
        <v>5</v>
      </c>
      <c r="G47" s="9" t="s">
        <v>6</v>
      </c>
      <c r="H47" s="9" t="s">
        <v>7</v>
      </c>
      <c r="I47" s="9" t="s">
        <v>8</v>
      </c>
      <c r="J47" s="9" t="s">
        <v>9</v>
      </c>
    </row>
    <row r="48" spans="1:10" x14ac:dyDescent="0.2">
      <c r="A48" s="1" t="s">
        <v>43</v>
      </c>
      <c r="B48" t="s">
        <v>44</v>
      </c>
      <c r="C48" s="8">
        <v>13550</v>
      </c>
      <c r="D48" s="8">
        <v>237</v>
      </c>
      <c r="E48" s="8">
        <v>13550</v>
      </c>
      <c r="F48" s="8">
        <v>237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">
      <c r="A49" s="1" t="s">
        <v>51</v>
      </c>
      <c r="B49" t="s">
        <v>52</v>
      </c>
      <c r="C49" s="8">
        <v>13550</v>
      </c>
      <c r="D49" s="8">
        <v>237</v>
      </c>
      <c r="E49" s="8">
        <v>13550</v>
      </c>
      <c r="F49" s="8">
        <v>237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">
      <c r="A50" s="17"/>
      <c r="B50" s="18" t="s">
        <v>80</v>
      </c>
      <c r="C50" s="13">
        <f>SUMIF($A$48:$A$49,"=??00",C48:C49) + SUMIF($A$48:$A$49,"=00??",C48:C49)</f>
        <v>13550</v>
      </c>
      <c r="D50" s="13">
        <f>SUMIF($A$48:$A$49,"=??00",D48:D49) + SUMIF($A$48:$A$49,"=00??",D48:D49)</f>
        <v>237</v>
      </c>
      <c r="E50" s="13">
        <f>SUMIF($A$48:$A$49,"=??00",E48:E49) + SUMIF($A$48:$A$49,"=00??",E48:E49)</f>
        <v>13550</v>
      </c>
      <c r="F50" s="13">
        <f>SUMIF($A$48:$A$49,"=??00",F48:F49)+ SUMIF($A$48:$A$49,"=00??",F48:F49)</f>
        <v>237</v>
      </c>
      <c r="G50" s="13">
        <f>SUMIF($A$48:$A$49,"=??00",G48:G49)+ SUMIF($A$48:$A$49,"=00??",G48:G49)</f>
        <v>0</v>
      </c>
      <c r="H50" s="13">
        <f>SUMIF($A$48:$A$49,"=??00",H48:H49)+ SUMIF($A$48:$A$49,"=00??",H48:H49)</f>
        <v>0</v>
      </c>
      <c r="I50" s="13">
        <f>SUMIF($A$48:$A$49,"=??00",I48:I49)+ SUMIF($A$48:$A$49,"=00??",I48:I49)</f>
        <v>0</v>
      </c>
      <c r="J50" s="14">
        <f>SUMIF($A$48:$A$49,"=??00",J48:J49)+ SUMIF($A$48:$A$49,"=00??",J48:J49)</f>
        <v>0</v>
      </c>
    </row>
    <row r="52" spans="1:10" x14ac:dyDescent="0.2">
      <c r="A52" s="4"/>
      <c r="B52" s="5"/>
    </row>
    <row r="53" spans="1:10" x14ac:dyDescent="0.2">
      <c r="A53" s="4" t="s">
        <v>81</v>
      </c>
      <c r="B53" s="5" t="s">
        <v>82</v>
      </c>
    </row>
    <row r="54" spans="1:10" ht="15.75" x14ac:dyDescent="0.2">
      <c r="A54" s="2" t="s">
        <v>0</v>
      </c>
      <c r="B54" s="3" t="s">
        <v>1</v>
      </c>
      <c r="C54" s="9" t="s">
        <v>2</v>
      </c>
      <c r="D54" s="9" t="s">
        <v>3</v>
      </c>
      <c r="E54" s="9" t="s">
        <v>4</v>
      </c>
      <c r="F54" s="9" t="s">
        <v>5</v>
      </c>
      <c r="G54" s="9" t="s">
        <v>6</v>
      </c>
      <c r="H54" s="9" t="s">
        <v>7</v>
      </c>
      <c r="I54" s="9" t="s">
        <v>8</v>
      </c>
      <c r="J54" s="9" t="s">
        <v>9</v>
      </c>
    </row>
    <row r="55" spans="1:10" x14ac:dyDescent="0.2">
      <c r="A55" s="1" t="s">
        <v>43</v>
      </c>
      <c r="B55" t="s">
        <v>44</v>
      </c>
      <c r="C55" s="8">
        <v>137</v>
      </c>
      <c r="D55" s="8">
        <v>0</v>
      </c>
      <c r="E55" s="8">
        <v>137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">
      <c r="A56" s="1" t="s">
        <v>51</v>
      </c>
      <c r="B56" t="s">
        <v>52</v>
      </c>
      <c r="C56" s="8">
        <v>137</v>
      </c>
      <c r="D56" s="8">
        <v>0</v>
      </c>
      <c r="E56" s="8">
        <v>137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">
      <c r="A57" s="17"/>
      <c r="B57" s="18" t="s">
        <v>83</v>
      </c>
      <c r="C57" s="13">
        <f>SUMIF($A$55:$A$56,"=??00",C55:C56) + SUMIF($A$55:$A$56,"=00??",C55:C56)</f>
        <v>137</v>
      </c>
      <c r="D57" s="13">
        <f>SUMIF($A$55:$A$56,"=??00",D55:D56) + SUMIF($A$55:$A$56,"=00??",D55:D56)</f>
        <v>0</v>
      </c>
      <c r="E57" s="13">
        <f>SUMIF($A$55:$A$56,"=??00",E55:E56) + SUMIF($A$55:$A$56,"=00??",E55:E56)</f>
        <v>137</v>
      </c>
      <c r="F57" s="13">
        <f>SUMIF($A$55:$A$56,"=??00",F55:F56)+ SUMIF($A$55:$A$56,"=00??",F55:F56)</f>
        <v>0</v>
      </c>
      <c r="G57" s="13">
        <f>SUMIF($A$55:$A$56,"=??00",G55:G56)+ SUMIF($A$55:$A$56,"=00??",G55:G56)</f>
        <v>0</v>
      </c>
      <c r="H57" s="13">
        <f>SUMIF($A$55:$A$56,"=??00",H55:H56)+ SUMIF($A$55:$A$56,"=00??",H55:H56)</f>
        <v>0</v>
      </c>
      <c r="I57" s="13">
        <f>SUMIF($A$55:$A$56,"=??00",I55:I56)+ SUMIF($A$55:$A$56,"=00??",I55:I56)</f>
        <v>0</v>
      </c>
      <c r="J57" s="14">
        <f>SUMIF($A$55:$A$56,"=??00",J55:J56)+ SUMIF($A$55:$A$56,"=00??",J55:J56)</f>
        <v>0</v>
      </c>
    </row>
    <row r="60" spans="1:10" x14ac:dyDescent="0.2">
      <c r="A60" s="15"/>
      <c r="B60" s="16" t="s">
        <v>18</v>
      </c>
      <c r="C60" s="10">
        <f>SUMIF(B1:B59,"Общо приходи",C1:C59)</f>
        <v>3726</v>
      </c>
      <c r="D60" s="10">
        <f>SUMIF(B1:B59,"=Общо приходи",D1:D59)</f>
        <v>3726</v>
      </c>
      <c r="E60" s="10">
        <f t="shared" ref="E60:J60" si="1">SUMIF($B$1:$B$59,"=Общо приходи",E1:E59)</f>
        <v>3726</v>
      </c>
      <c r="F60" s="10">
        <f t="shared" si="1"/>
        <v>3726</v>
      </c>
      <c r="G60" s="10">
        <f t="shared" si="1"/>
        <v>0</v>
      </c>
      <c r="H60" s="10">
        <f t="shared" si="1"/>
        <v>0</v>
      </c>
      <c r="I60" s="10">
        <f t="shared" si="1"/>
        <v>0</v>
      </c>
      <c r="J60" s="10">
        <f t="shared" si="1"/>
        <v>0</v>
      </c>
    </row>
    <row r="61" spans="1:10" x14ac:dyDescent="0.2">
      <c r="A61" s="15"/>
      <c r="B61" s="16" t="s">
        <v>84</v>
      </c>
      <c r="C61" s="10">
        <f ca="1">SUMIF(B1:B60,"=Общо за дейност *",C1:C59)</f>
        <v>1454840</v>
      </c>
      <c r="D61" s="10">
        <f ca="1">SUMIF(B1:B60,"=Общо за дейност *",D1:D59)</f>
        <v>835454</v>
      </c>
      <c r="E61" s="10">
        <f t="shared" ref="E61:J61" ca="1" si="2">SUMIF($B$1:$B$60,"=Общо за дейност *",E1:E59)</f>
        <v>1454840</v>
      </c>
      <c r="F61" s="10">
        <f t="shared" ca="1" si="2"/>
        <v>835454</v>
      </c>
      <c r="G61" s="10">
        <f t="shared" ca="1" si="2"/>
        <v>0</v>
      </c>
      <c r="H61" s="10">
        <f t="shared" ca="1" si="2"/>
        <v>0</v>
      </c>
      <c r="I61" s="10">
        <f t="shared" ca="1" si="2"/>
        <v>0</v>
      </c>
      <c r="J61" s="10">
        <f t="shared" ca="1" si="2"/>
        <v>0</v>
      </c>
    </row>
  </sheetData>
  <mergeCells count="2">
    <mergeCell ref="A2:J2"/>
    <mergeCell ref="A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OTCHET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Banev</dc:creator>
  <cp:lastModifiedBy>X</cp:lastModifiedBy>
  <dcterms:created xsi:type="dcterms:W3CDTF">2014-11-24T08:40:54Z</dcterms:created>
  <dcterms:modified xsi:type="dcterms:W3CDTF">2025-08-24T19:33:12Z</dcterms:modified>
</cp:coreProperties>
</file>